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<sst xmlns="http://schemas.openxmlformats.org/spreadsheetml/2006/main" count="36" uniqueCount="27">
  <si>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1-120,526,770</t>
  </si>
  <si>
    <t>1-2,939,677</t>
  </si>
  <si>
    <t>1-502,195</t>
  </si>
  <si>
    <t>1-12,249</t>
  </si>
  <si>
    <t>1-10,685</t>
  </si>
  <si>
    <t>1-261</t>
  </si>
  <si>
    <t>1-697</t>
  </si>
  <si>
    <t>1-124</t>
  </si>
  <si>
    <t>1-70</t>
  </si>
  <si>
    <t>Total number of possibilities:</t>
  </si>
  <si>
    <t>Our computed odds</t>
  </si>
  <si>
    <t>1:</t>
  </si>
  <si>
    <t>Size of event set</t>
  </si>
  <si>
    <t>Odds from tnlottery.com</t>
  </si>
  <si>
    <t>Powerball Odds Calculation</t>
  </si>
  <si>
    <t>5 Numbers without POWERBALL:</t>
  </si>
  <si>
    <t>4 Numbers plus POWERBALL:</t>
  </si>
  <si>
    <t>4 Numbers without POWERBALL:</t>
  </si>
  <si>
    <t>3 Numbers plus POWERBALL:</t>
  </si>
  <si>
    <t>3 Numbers without POWERBALL:</t>
  </si>
  <si>
    <t>2 Numbers plus POWERBALL:</t>
  </si>
  <si>
    <t>1 Number plus POWERBALL:</t>
  </si>
  <si>
    <t>POWERBALL:</t>
  </si>
  <si>
    <t>Odds of winning anything:</t>
  </si>
  <si>
    <t>5 Numbers plus POWERBALL:</t>
  </si>
  <si>
    <t>Possible ways to win                            (Definition of event set)</t>
  </si>
  <si>
    <t>1-36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</si>
</sst>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 quotePrefix="1">
      <alignment/>
    </xf>
    <xf numFmtId="20" fontId="0" fillId="0" borderId="6" xfId="0" applyNumberFormat="1" applyBorder="1" applyAlignment="1" quotePrefix="1">
      <alignment horizontal="right"/>
    </xf>
    <xf numFmtId="3" fontId="0" fillId="0" borderId="7" xfId="0" applyNumberFormat="1" applyBorder="1" applyAlignment="1">
      <alignment horizontal="left"/>
    </xf>
    <xf numFmtId="20" fontId="0" fillId="0" borderId="8" xfId="0" applyNumberFormat="1" applyBorder="1" applyAlignment="1" quotePrefix="1">
      <alignment horizontal="right"/>
    </xf>
    <xf numFmtId="3" fontId="0" fillId="0" borderId="0" xfId="0" applyNumberFormat="1" applyBorder="1" applyAlignment="1">
      <alignment horizontal="left"/>
    </xf>
    <xf numFmtId="20" fontId="0" fillId="0" borderId="8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I5" sqref="I5"/>
    </sheetView>
  </sheetViews>
  <sheetFormatPr defaultColWidth="9.140625" defaultRowHeight="12.75"/>
  <cols>
    <col min="1" max="1" width="34.7109375" style="0" customWidth="1"/>
    <col min="2" max="2" width="12.7109375" style="0" customWidth="1"/>
    <col min="3" max="3" width="16.7109375" style="0" customWidth="1"/>
    <col min="5" max="5" width="11.140625" style="0" bestFit="1" customWidth="1"/>
  </cols>
  <sheetData>
    <row r="1" spans="1:5" ht="20.25">
      <c r="A1" s="3" t="s">
        <v>14</v>
      </c>
      <c r="B1" s="3"/>
      <c r="C1" s="3"/>
      <c r="D1" s="3"/>
      <c r="E1" s="3"/>
    </row>
    <row r="3" spans="1:2" ht="12.75">
      <c r="A3" s="1" t="s">
        <v>9</v>
      </c>
      <c r="B3" s="2">
        <f>COMBIN(53,5)*42</f>
        <v>120526770.00000004</v>
      </c>
    </row>
    <row r="5" spans="1:5" ht="25.5">
      <c r="A5" s="4" t="s">
        <v>25</v>
      </c>
      <c r="B5" s="5" t="s">
        <v>13</v>
      </c>
      <c r="C5" s="5" t="s">
        <v>12</v>
      </c>
      <c r="D5" s="6" t="s">
        <v>10</v>
      </c>
      <c r="E5" s="7"/>
    </row>
    <row r="6" spans="1:5" ht="12.75">
      <c r="A6" s="8" t="s">
        <v>24</v>
      </c>
      <c r="B6" s="9" t="s">
        <v>0</v>
      </c>
      <c r="C6" s="9">
        <v>1</v>
      </c>
      <c r="D6" s="11" t="s">
        <v>11</v>
      </c>
      <c r="E6" s="12">
        <f>$B$3/C6</f>
        <v>120526770.00000004</v>
      </c>
    </row>
    <row r="7" spans="1:5" ht="12.75">
      <c r="A7" s="8" t="s">
        <v>15</v>
      </c>
      <c r="B7" s="9" t="s">
        <v>1</v>
      </c>
      <c r="C7" s="9">
        <f>1*41</f>
        <v>41</v>
      </c>
      <c r="D7" s="13" t="s">
        <v>11</v>
      </c>
      <c r="E7" s="14">
        <f>$B$3/C7</f>
        <v>2939677.317073172</v>
      </c>
    </row>
    <row r="8" spans="1:5" ht="12.75">
      <c r="A8" s="8" t="s">
        <v>16</v>
      </c>
      <c r="B8" s="9" t="s">
        <v>2</v>
      </c>
      <c r="C8" s="9">
        <f>COMBIN(5,1)*COMBIN(48,1)</f>
        <v>240</v>
      </c>
      <c r="D8" s="13" t="s">
        <v>11</v>
      </c>
      <c r="E8" s="14">
        <f>$B$3/C8</f>
        <v>502194.8750000002</v>
      </c>
    </row>
    <row r="9" spans="1:5" ht="12.75">
      <c r="A9" s="8" t="s">
        <v>17</v>
      </c>
      <c r="B9" s="9" t="s">
        <v>3</v>
      </c>
      <c r="C9" s="9">
        <f>COMBIN(5,1)*COMBIN(48,1)*41</f>
        <v>9840</v>
      </c>
      <c r="D9" s="13" t="s">
        <v>11</v>
      </c>
      <c r="E9" s="14">
        <f>$B$3/C9</f>
        <v>12248.655487804883</v>
      </c>
    </row>
    <row r="10" spans="1:5" ht="12.75">
      <c r="A10" s="8" t="s">
        <v>18</v>
      </c>
      <c r="B10" s="9" t="s">
        <v>4</v>
      </c>
      <c r="C10" s="9">
        <f>COMBIN(5,2)*COMBIN(48,2)</f>
        <v>11280</v>
      </c>
      <c r="D10" s="13" t="s">
        <v>11</v>
      </c>
      <c r="E10" s="14">
        <f>$B$3/C10</f>
        <v>10684.997340425536</v>
      </c>
    </row>
    <row r="11" spans="1:5" ht="12.75">
      <c r="A11" s="8" t="s">
        <v>19</v>
      </c>
      <c r="B11" s="9" t="s">
        <v>5</v>
      </c>
      <c r="C11" s="9">
        <f>COMBIN(5,2)*COMBIN(48,2)*41</f>
        <v>462480</v>
      </c>
      <c r="D11" s="13" t="s">
        <v>11</v>
      </c>
      <c r="E11" s="14">
        <f>$B$3/C11</f>
        <v>260.6096912298911</v>
      </c>
    </row>
    <row r="12" spans="1:5" ht="12.75">
      <c r="A12" s="8" t="s">
        <v>20</v>
      </c>
      <c r="B12" s="9" t="s">
        <v>6</v>
      </c>
      <c r="C12" s="9">
        <f>COMBIN(5,3)*COMBIN(48,3)</f>
        <v>172960</v>
      </c>
      <c r="D12" s="13" t="s">
        <v>11</v>
      </c>
      <c r="E12" s="14">
        <f>$B$3/C12</f>
        <v>696.847652636448</v>
      </c>
    </row>
    <row r="13" spans="1:5" ht="12.75">
      <c r="A13" s="8" t="s">
        <v>21</v>
      </c>
      <c r="B13" s="9" t="s">
        <v>7</v>
      </c>
      <c r="C13" s="9">
        <f>COMBIN(5,4)*COMBIN(48,4)</f>
        <v>972900</v>
      </c>
      <c r="D13" s="13" t="s">
        <v>11</v>
      </c>
      <c r="E13" s="14">
        <f>$B$3/C13</f>
        <v>123.88402713536853</v>
      </c>
    </row>
    <row r="14" spans="1:5" ht="12.75">
      <c r="A14" s="8" t="s">
        <v>22</v>
      </c>
      <c r="B14" s="10" t="s">
        <v>8</v>
      </c>
      <c r="C14" s="9">
        <f>COMBIN(48,5)</f>
        <v>1712304</v>
      </c>
      <c r="D14" s="13" t="s">
        <v>11</v>
      </c>
      <c r="E14" s="14">
        <f>$B$3/C14</f>
        <v>70.38865178145939</v>
      </c>
    </row>
    <row r="15" spans="1:5" ht="12.75">
      <c r="A15" s="8" t="s">
        <v>23</v>
      </c>
      <c r="B15" s="10" t="s">
        <v>26</v>
      </c>
      <c r="C15" s="9">
        <f>SUM(C6:C14)</f>
        <v>3342046</v>
      </c>
      <c r="D15" s="15" t="s">
        <v>11</v>
      </c>
      <c r="E15" s="16">
        <f>$B$3/C15</f>
        <v>36.06376752444462</v>
      </c>
    </row>
  </sheetData>
  <mergeCells count="2">
    <mergeCell ref="D5:E5"/>
    <mergeCell ref="A1:E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tarnoff</dc:creator>
  <cp:keywords/>
  <dc:description/>
  <cp:lastModifiedBy>ETSU User</cp:lastModifiedBy>
  <dcterms:created xsi:type="dcterms:W3CDTF">2005-06-14T18:18:59Z</dcterms:created>
  <dcterms:modified xsi:type="dcterms:W3CDTF">2005-06-15T15:03:27Z</dcterms:modified>
  <cp:category/>
  <cp:version/>
  <cp:contentType/>
  <cp:contentStatus/>
</cp:coreProperties>
</file>